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<sst xmlns="http://schemas.openxmlformats.org/spreadsheetml/2006/main" count="64" uniqueCount="26">
  <si>
    <t xml:space="preserve">The rates shown in this spreadsheet are no longer up to date.</t>
  </si>
  <si>
    <t xml:space="preserve">Click here for a free and up to date SDLT, LBTT and LTT spreadsheet.</t>
  </si>
  <si>
    <t xml:space="preserve">Stamp Duty Calculations across the UK, before and after the 2020 Stamp Duty Holiday</t>
  </si>
  <si>
    <t xml:space="preserve">Purchase Price</t>
  </si>
  <si>
    <t xml:space="preserve">← edit this</t>
  </si>
  <si>
    <t xml:space="preserve">Try the free PaTMa buy-to-let profit calculator here.</t>
  </si>
  <si>
    <t xml:space="preserve">Read more about the July 2020 stamp duty reductions here.</t>
  </si>
  <si>
    <t xml:space="preserve">Stamp Duty rates for July 2020 – March 2021</t>
  </si>
  <si>
    <t xml:space="preserve">https://www.patma.co.uk/</t>
  </si>
  <si>
    <t xml:space="preserve">SDLT – England and Northern Ireland – July 2020 to March 2021</t>
  </si>
  <si>
    <t xml:space="preserve">Band start</t>
  </si>
  <si>
    <t xml:space="preserve">Band end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</si>
  <si>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 rate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</si>
  <si>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rate</t>
    </r>
  </si>
  <si>
    <t xml:space="preserve">Amount in band</t>
  </si>
  <si>
    <t xml:space="preserve">Main home stamp duty</t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</si>
  <si>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stamp duty</t>
    </r>
  </si>
  <si>
    <t xml:space="preserve">Total SDLT</t>
  </si>
  <si>
    <t xml:space="preserve">LBTT – Scotland – July 2020 to March 2021</t>
  </si>
  <si>
    <t xml:space="preserve">Total LBTT</t>
  </si>
  <si>
    <t xml:space="preserve">LTT – Wales – July 2020 to March 2021</t>
  </si>
  <si>
    <t xml:space="preserve">Total LTT</t>
  </si>
  <si>
    <t xml:space="preserve">Stamp Duty rates for April 2021 onwards (and prior to the reductions in July 2020)</t>
  </si>
  <si>
    <t xml:space="preserve">SDLT – England and Northern Ireland – April 2021 onwards</t>
  </si>
  <si>
    <t xml:space="preserve">LBTT – Scotland – April 2021 onwards</t>
  </si>
  <si>
    <t xml:space="preserve">LTT – Wales – April 2021 onwards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</si>
</sst>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£-809]#,##0.00;[RED]\-[$£-809]#,##0.00"/>
    <numFmt numFmtId="166" formatCode="@"/>
    <numFmt numFmtId="167" formatCode="0.00%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489240</xdr:colOff>
      <xdr:row>3</xdr:row>
      <xdr:rowOff>133200</xdr:rowOff>
    </xdr:from>
    <xdr:to>
      <xdr:col>7</xdr:col>
      <xdr:colOff>952560</xdr:colOff>
      <xdr:row>9</xdr:row>
      <xdr:rowOff>154080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390000" y="708480"/>
          <a:ext cx="1930320" cy="996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patma.co.uk/glossary/stamp-duty/" TargetMode="External"/><Relationship Id="rId2" Type="http://schemas.openxmlformats.org/officeDocument/2006/relationships/hyperlink" Target="https://app.patma.co.uk/prospector/property-profit-and-yield-calculator/" TargetMode="External"/><Relationship Id="rId3" Type="http://schemas.openxmlformats.org/officeDocument/2006/relationships/hyperlink" Target="https://blog.patma.co.uk/2020/09/stamp-duty-holidays-england-scotland-wales/" TargetMode="External"/><Relationship Id="rId4" Type="http://schemas.openxmlformats.org/officeDocument/2006/relationships/hyperlink" Target="https://www.patma.co.uk/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6.9"/>
    <col collapsed="false" customWidth="true" hidden="false" outlineLevel="0" max="2" min="2" style="0" width="16.7"/>
    <col collapsed="false" customWidth="true" hidden="false" outlineLevel="0" max="6" min="6" style="0" width="15.2"/>
    <col collapsed="false" customWidth="true" hidden="false" outlineLevel="0" max="7" min="7" style="0" width="20.79"/>
    <col collapsed="false" customWidth="true" hidden="false" outlineLevel="0" max="8" min="8" style="0" width="18.1"/>
  </cols>
  <sheetData>
    <row r="1" customFormat="false" ht="19.7" hidden="false" customHeight="false" outlineLevel="0" collapsed="false">
      <c r="A1" s="1" t="s">
        <v>0</v>
      </c>
    </row>
    <row r="2" customFormat="false" ht="12.8" hidden="false" customHeight="false" outlineLevel="0" collapsed="false">
      <c r="A2" s="2" t="s">
        <v>1</v>
      </c>
    </row>
    <row r="3" customFormat="false" ht="12.8" hidden="false" customHeight="false" outlineLevel="0" collapsed="false">
      <c r="A3" s="3"/>
    </row>
    <row r="4" customFormat="false" ht="12.8" hidden="false" customHeight="false" outlineLevel="0" collapsed="false">
      <c r="A4" s="3" t="s">
        <v>2</v>
      </c>
    </row>
    <row r="6" customFormat="false" ht="12.8" hidden="false" customHeight="false" outlineLevel="0" collapsed="false">
      <c r="A6" s="3" t="s">
        <v>3</v>
      </c>
      <c r="B6" s="4" t="n">
        <v>200000</v>
      </c>
      <c r="C6" s="0" t="s">
        <v>4</v>
      </c>
    </row>
    <row r="7" customFormat="false" ht="12.8" hidden="false" customHeight="false" outlineLevel="0" collapsed="false">
      <c r="A7" s="3"/>
    </row>
    <row r="8" customFormat="false" ht="12.8" hidden="false" customHeight="false" outlineLevel="0" collapsed="false">
      <c r="A8" s="5" t="s">
        <v>5</v>
      </c>
    </row>
    <row r="10" customFormat="false" ht="12.8" hidden="false" customHeight="false" outlineLevel="0" collapsed="false">
      <c r="A10" s="5" t="s">
        <v>6</v>
      </c>
      <c r="D10" s="6"/>
    </row>
    <row r="12" customFormat="false" ht="12.8" hidden="false" customHeight="false" outlineLevel="0" collapsed="false">
      <c r="A12" s="3" t="s">
        <v>7</v>
      </c>
      <c r="G12" s="7" t="s">
        <v>8</v>
      </c>
      <c r="H12" s="7"/>
    </row>
    <row r="14" customFormat="false" ht="12.8" hidden="false" customHeight="false" outlineLevel="0" collapsed="false">
      <c r="A14" s="3" t="s">
        <v>9</v>
      </c>
    </row>
    <row r="16" customFormat="false" ht="12.8" hidden="false" customHeight="false" outlineLevel="0" collapsed="false">
      <c r="A16" s="8" t="s">
        <v>10</v>
      </c>
      <c r="B16" s="8" t="s">
        <v>11</v>
      </c>
      <c r="C16" s="8" t="s">
        <v>12</v>
      </c>
      <c r="D16" s="8" t="s">
        <v>13</v>
      </c>
      <c r="F16" s="8" t="s">
        <v>14</v>
      </c>
      <c r="G16" s="8" t="s">
        <v>15</v>
      </c>
      <c r="H16" s="8" t="s">
        <v>16</v>
      </c>
    </row>
    <row r="17" customFormat="false" ht="12.8" hidden="false" customHeight="false" outlineLevel="0" collapsed="false">
      <c r="A17" s="9" t="n">
        <v>0</v>
      </c>
      <c r="B17" s="9" t="n">
        <v>500000</v>
      </c>
      <c r="C17" s="10" t="n">
        <v>0</v>
      </c>
      <c r="D17" s="10" t="n">
        <f aca="false">C17+0.03</f>
        <v>0.03</v>
      </c>
      <c r="F17" s="9" t="n">
        <f aca="false">MAX(MIN(B17-A17, $B$6-A17), 0)</f>
        <v>200000</v>
      </c>
      <c r="G17" s="11" t="n">
        <f aca="false">$F17*C17</f>
        <v>0</v>
      </c>
      <c r="H17" s="11" t="n">
        <f aca="false">IF(F17&gt;=40000,$F17*D17,0)</f>
        <v>6000</v>
      </c>
    </row>
    <row r="18" customFormat="false" ht="12.8" hidden="false" customHeight="false" outlineLevel="0" collapsed="false">
      <c r="A18" s="9" t="n">
        <v>500000</v>
      </c>
      <c r="B18" s="9" t="n">
        <v>925000</v>
      </c>
      <c r="C18" s="10" t="n">
        <v>0.05</v>
      </c>
      <c r="D18" s="10" t="n">
        <f aca="false">C18+0.03</f>
        <v>0.08</v>
      </c>
      <c r="F18" s="9" t="n">
        <f aca="false">MAX(MIN(B18-A18, $B$6-A18), 0)</f>
        <v>0</v>
      </c>
      <c r="G18" s="11" t="n">
        <f aca="false">$F18*C18</f>
        <v>0</v>
      </c>
      <c r="H18" s="11" t="n">
        <f aca="false">$F18*D18</f>
        <v>0</v>
      </c>
    </row>
    <row r="19" customFormat="false" ht="12.8" hidden="false" customHeight="false" outlineLevel="0" collapsed="false">
      <c r="A19" s="9" t="n">
        <v>925000</v>
      </c>
      <c r="B19" s="9" t="n">
        <v>1500000</v>
      </c>
      <c r="C19" s="10" t="n">
        <v>0.1</v>
      </c>
      <c r="D19" s="10" t="n">
        <f aca="false">C19+0.03</f>
        <v>0.13</v>
      </c>
      <c r="F19" s="9" t="n">
        <f aca="false">MAX(MIN(B19-A19, $B$6-A19), 0)</f>
        <v>0</v>
      </c>
      <c r="G19" s="11" t="n">
        <f aca="false">$F19*C19</f>
        <v>0</v>
      </c>
      <c r="H19" s="11" t="n">
        <f aca="false">$F19*D19</f>
        <v>0</v>
      </c>
    </row>
    <row r="20" customFormat="false" ht="12.8" hidden="false" customHeight="false" outlineLevel="0" collapsed="false">
      <c r="A20" s="9" t="n">
        <v>1500000</v>
      </c>
      <c r="B20" s="9"/>
      <c r="C20" s="10" t="n">
        <v>0.12</v>
      </c>
      <c r="D20" s="10" t="n">
        <f aca="false">C20+0.03</f>
        <v>0.15</v>
      </c>
      <c r="F20" s="9" t="n">
        <f aca="false">MAX($B$6-A20, 0)</f>
        <v>0</v>
      </c>
      <c r="G20" s="11" t="n">
        <f aca="false">$F20*C20</f>
        <v>0</v>
      </c>
      <c r="H20" s="11" t="n">
        <f aca="false">$F20*D20</f>
        <v>0</v>
      </c>
    </row>
    <row r="21" customFormat="false" ht="12.8" hidden="false" customHeight="false" outlineLevel="0" collapsed="false">
      <c r="F21" s="9"/>
      <c r="G21" s="9"/>
      <c r="H21" s="9"/>
    </row>
    <row r="22" customFormat="false" ht="12.8" hidden="false" customHeight="false" outlineLevel="0" collapsed="false">
      <c r="A22" s="3" t="s">
        <v>17</v>
      </c>
      <c r="F22" s="9"/>
      <c r="G22" s="9" t="n">
        <f aca="false">SUM(G17:G20)</f>
        <v>0</v>
      </c>
      <c r="H22" s="9" t="n">
        <f aca="false">SUM(H17:H20)</f>
        <v>6000</v>
      </c>
    </row>
    <row r="25" customFormat="false" ht="12.8" hidden="false" customHeight="false" outlineLevel="0" collapsed="false">
      <c r="A25" s="3" t="s">
        <v>18</v>
      </c>
    </row>
    <row r="27" customFormat="false" ht="12.8" hidden="false" customHeight="false" outlineLevel="0" collapsed="false">
      <c r="A27" s="8" t="s">
        <v>10</v>
      </c>
      <c r="B27" s="8" t="s">
        <v>11</v>
      </c>
      <c r="C27" s="8" t="s">
        <v>12</v>
      </c>
      <c r="D27" s="8" t="s">
        <v>13</v>
      </c>
      <c r="F27" s="8" t="s">
        <v>14</v>
      </c>
      <c r="G27" s="8" t="s">
        <v>15</v>
      </c>
      <c r="H27" s="8" t="s">
        <v>16</v>
      </c>
    </row>
    <row r="28" customFormat="false" ht="12.8" hidden="false" customHeight="false" outlineLevel="0" collapsed="false">
      <c r="A28" s="9" t="n">
        <v>0</v>
      </c>
      <c r="B28" s="9" t="n">
        <v>250000</v>
      </c>
      <c r="C28" s="10" t="n">
        <v>0</v>
      </c>
      <c r="D28" s="10" t="n">
        <f aca="false">C28+0.04</f>
        <v>0.04</v>
      </c>
      <c r="F28" s="9" t="n">
        <f aca="false">MAX(MIN(B28-A28, $B$6-A28), 0)</f>
        <v>200000</v>
      </c>
      <c r="G28" s="11" t="n">
        <f aca="false">$F28*C28</f>
        <v>0</v>
      </c>
      <c r="H28" s="11" t="n">
        <f aca="false">IF(F28&gt;=40000,$F28*D28,0)</f>
        <v>8000</v>
      </c>
    </row>
    <row r="29" customFormat="false" ht="12.8" hidden="false" customHeight="false" outlineLevel="0" collapsed="false">
      <c r="A29" s="9" t="n">
        <v>250000</v>
      </c>
      <c r="B29" s="9" t="n">
        <v>325000</v>
      </c>
      <c r="C29" s="10" t="n">
        <v>0.05</v>
      </c>
      <c r="D29" s="10" t="n">
        <f aca="false">C29+0.04</f>
        <v>0.09</v>
      </c>
      <c r="F29" s="9" t="n">
        <f aca="false">MAX(MIN(B29-A29, $B$6-A29), 0)</f>
        <v>0</v>
      </c>
      <c r="G29" s="11" t="n">
        <f aca="false">$F29*C29</f>
        <v>0</v>
      </c>
      <c r="H29" s="11" t="n">
        <f aca="false">$F29*D29</f>
        <v>0</v>
      </c>
    </row>
    <row r="30" customFormat="false" ht="12.8" hidden="false" customHeight="false" outlineLevel="0" collapsed="false">
      <c r="A30" s="9" t="n">
        <v>325000</v>
      </c>
      <c r="B30" s="9" t="n">
        <v>750000</v>
      </c>
      <c r="C30" s="10" t="n">
        <v>0.1</v>
      </c>
      <c r="D30" s="10" t="n">
        <f aca="false">C30+0.04</f>
        <v>0.14</v>
      </c>
      <c r="F30" s="9" t="n">
        <f aca="false">MAX(MIN(B30-A30, $B$6-A30), 0)</f>
        <v>0</v>
      </c>
      <c r="G30" s="11" t="n">
        <f aca="false">$F30*C30</f>
        <v>0</v>
      </c>
      <c r="H30" s="11" t="n">
        <f aca="false">$F30*D30</f>
        <v>0</v>
      </c>
    </row>
    <row r="31" customFormat="false" ht="12.8" hidden="false" customHeight="false" outlineLevel="0" collapsed="false">
      <c r="A31" s="9" t="n">
        <v>750000</v>
      </c>
      <c r="B31" s="9"/>
      <c r="C31" s="10" t="n">
        <v>0.12</v>
      </c>
      <c r="D31" s="10" t="n">
        <f aca="false">C31+0.04</f>
        <v>0.16</v>
      </c>
      <c r="F31" s="9" t="n">
        <f aca="false">MAX($B$6-A31, 0)</f>
        <v>0</v>
      </c>
      <c r="G31" s="11" t="n">
        <f aca="false">$F31*C31</f>
        <v>0</v>
      </c>
      <c r="H31" s="11" t="n">
        <f aca="false">$F31*D31</f>
        <v>0</v>
      </c>
    </row>
    <row r="32" customFormat="false" ht="12.8" hidden="false" customHeight="false" outlineLevel="0" collapsed="false">
      <c r="F32" s="9"/>
      <c r="G32" s="9"/>
      <c r="H32" s="9"/>
    </row>
    <row r="33" customFormat="false" ht="12.8" hidden="false" customHeight="false" outlineLevel="0" collapsed="false">
      <c r="A33" s="3" t="s">
        <v>19</v>
      </c>
      <c r="F33" s="9"/>
      <c r="G33" s="9" t="n">
        <f aca="false">SUM(G28:G31)</f>
        <v>0</v>
      </c>
      <c r="H33" s="9" t="n">
        <f aca="false">SUM(H28:H31)</f>
        <v>8000</v>
      </c>
    </row>
    <row r="36" customFormat="false" ht="12.8" hidden="false" customHeight="false" outlineLevel="0" collapsed="false">
      <c r="A36" s="3" t="s">
        <v>20</v>
      </c>
    </row>
    <row r="38" customFormat="false" ht="12.8" hidden="false" customHeight="false" outlineLevel="0" collapsed="false">
      <c r="A38" s="8" t="s">
        <v>10</v>
      </c>
      <c r="B38" s="8" t="s">
        <v>11</v>
      </c>
      <c r="C38" s="8" t="s">
        <v>12</v>
      </c>
      <c r="D38" s="8" t="s">
        <v>13</v>
      </c>
      <c r="F38" s="8" t="s">
        <v>14</v>
      </c>
      <c r="G38" s="8" t="s">
        <v>15</v>
      </c>
      <c r="H38" s="8" t="s">
        <v>16</v>
      </c>
    </row>
    <row r="39" customFormat="false" ht="12.8" hidden="false" customHeight="false" outlineLevel="0" collapsed="false">
      <c r="A39" s="9" t="n">
        <v>0</v>
      </c>
      <c r="B39" s="9" t="n">
        <v>180000</v>
      </c>
      <c r="C39" s="10" t="n">
        <v>0</v>
      </c>
      <c r="D39" s="10" t="n">
        <f aca="false">C39+0.03</f>
        <v>0.03</v>
      </c>
      <c r="F39" s="9" t="n">
        <f aca="false">MAX(MIN(B39-A39, $B$6-A39), 0)</f>
        <v>180000</v>
      </c>
      <c r="G39" s="11" t="n">
        <f aca="false">$F39*C39</f>
        <v>0</v>
      </c>
      <c r="H39" s="11" t="n">
        <f aca="false">IF(F39&gt;=40000,$F39*D39,0)</f>
        <v>5400</v>
      </c>
    </row>
    <row r="40" customFormat="false" ht="12.8" hidden="false" customHeight="false" outlineLevel="0" collapsed="false">
      <c r="A40" s="9" t="n">
        <v>180000</v>
      </c>
      <c r="B40" s="9" t="n">
        <v>250000</v>
      </c>
      <c r="C40" s="10" t="n">
        <v>0</v>
      </c>
      <c r="D40" s="10" t="n">
        <f aca="false">0.035+0.03</f>
        <v>0.065</v>
      </c>
      <c r="F40" s="9" t="n">
        <f aca="false">MAX(MIN(B40-A40, $B$6-A40), 0)</f>
        <v>20000</v>
      </c>
      <c r="G40" s="11" t="n">
        <f aca="false">$F40*C40</f>
        <v>0</v>
      </c>
      <c r="H40" s="11" t="n">
        <f aca="false">$F40*D40</f>
        <v>1300</v>
      </c>
    </row>
    <row r="41" customFormat="false" ht="12.8" hidden="false" customHeight="false" outlineLevel="0" collapsed="false">
      <c r="A41" s="9" t="n">
        <v>250000</v>
      </c>
      <c r="B41" s="9" t="n">
        <v>400000</v>
      </c>
      <c r="C41" s="10" t="n">
        <v>0.05</v>
      </c>
      <c r="D41" s="10" t="n">
        <f aca="false">C41+0.03</f>
        <v>0.08</v>
      </c>
      <c r="F41" s="9" t="n">
        <f aca="false">MAX(MIN(B41-A41, $B$6-A41), 0)</f>
        <v>0</v>
      </c>
      <c r="G41" s="11" t="n">
        <f aca="false">$F41*C41</f>
        <v>0</v>
      </c>
      <c r="H41" s="11" t="n">
        <f aca="false">$F41*D41</f>
        <v>0</v>
      </c>
    </row>
    <row r="42" customFormat="false" ht="12.8" hidden="false" customHeight="false" outlineLevel="0" collapsed="false">
      <c r="A42" s="9" t="n">
        <v>400000</v>
      </c>
      <c r="B42" s="9" t="n">
        <v>750000</v>
      </c>
      <c r="C42" s="10" t="n">
        <v>0.075</v>
      </c>
      <c r="D42" s="10" t="n">
        <f aca="false">C42+0.03</f>
        <v>0.105</v>
      </c>
      <c r="F42" s="9" t="n">
        <f aca="false">MAX(MIN(B42-A42, $B$6-A42), 0)</f>
        <v>0</v>
      </c>
      <c r="G42" s="11" t="n">
        <f aca="false">$F42*C42</f>
        <v>0</v>
      </c>
      <c r="H42" s="11" t="n">
        <f aca="false">$F42*D42</f>
        <v>0</v>
      </c>
    </row>
    <row r="43" customFormat="false" ht="12.8" hidden="false" customHeight="false" outlineLevel="0" collapsed="false">
      <c r="A43" s="9" t="n">
        <v>750000</v>
      </c>
      <c r="B43" s="9" t="n">
        <v>1500000</v>
      </c>
      <c r="C43" s="10" t="n">
        <v>0.1</v>
      </c>
      <c r="D43" s="10" t="n">
        <f aca="false">C43+0.03</f>
        <v>0.13</v>
      </c>
      <c r="F43" s="9" t="n">
        <f aca="false">MAX(MIN(B43-A43, $B$6-A43), 0)</f>
        <v>0</v>
      </c>
      <c r="G43" s="11" t="n">
        <f aca="false">$F43*C43</f>
        <v>0</v>
      </c>
      <c r="H43" s="11" t="n">
        <f aca="false">$F43*D43</f>
        <v>0</v>
      </c>
    </row>
    <row r="44" customFormat="false" ht="12.8" hidden="false" customHeight="false" outlineLevel="0" collapsed="false">
      <c r="A44" s="9" t="n">
        <v>1500000</v>
      </c>
      <c r="B44" s="9"/>
      <c r="C44" s="10" t="n">
        <v>0.12</v>
      </c>
      <c r="D44" s="10" t="n">
        <f aca="false">C44+0.03</f>
        <v>0.15</v>
      </c>
      <c r="F44" s="9" t="n">
        <f aca="false">MAX($B$6-A44, 0)</f>
        <v>0</v>
      </c>
      <c r="G44" s="11" t="n">
        <f aca="false">$F44*C44</f>
        <v>0</v>
      </c>
      <c r="H44" s="11" t="n">
        <f aca="false">$F44*D44</f>
        <v>0</v>
      </c>
    </row>
    <row r="45" customFormat="false" ht="12.8" hidden="false" customHeight="false" outlineLevel="0" collapsed="false">
      <c r="F45" s="9"/>
      <c r="G45" s="9"/>
      <c r="H45" s="9"/>
    </row>
    <row r="46" customFormat="false" ht="12.8" hidden="false" customHeight="false" outlineLevel="0" collapsed="false">
      <c r="A46" s="3" t="s">
        <v>21</v>
      </c>
      <c r="F46" s="9"/>
      <c r="G46" s="9" t="n">
        <f aca="false">SUM(G39:G44)</f>
        <v>0</v>
      </c>
      <c r="H46" s="9" t="n">
        <f aca="false">SUM(H39:H44)</f>
        <v>6700</v>
      </c>
    </row>
    <row r="50" customFormat="false" ht="12.8" hidden="false" customHeight="false" outlineLevel="0" collapsed="false">
      <c r="A50" s="3" t="s">
        <v>22</v>
      </c>
    </row>
    <row r="52" customFormat="false" ht="12.8" hidden="false" customHeight="false" outlineLevel="0" collapsed="false">
      <c r="A52" s="3" t="s">
        <v>23</v>
      </c>
    </row>
    <row r="54" customFormat="false" ht="12.8" hidden="false" customHeight="false" outlineLevel="0" collapsed="false">
      <c r="A54" s="8" t="s">
        <v>10</v>
      </c>
      <c r="B54" s="8" t="s">
        <v>11</v>
      </c>
      <c r="C54" s="8" t="s">
        <v>12</v>
      </c>
      <c r="D54" s="8" t="s">
        <v>13</v>
      </c>
      <c r="F54" s="8" t="s">
        <v>14</v>
      </c>
      <c r="G54" s="8" t="s">
        <v>15</v>
      </c>
      <c r="H54" s="8" t="s">
        <v>16</v>
      </c>
    </row>
    <row r="55" customFormat="false" ht="12.8" hidden="false" customHeight="false" outlineLevel="0" collapsed="false">
      <c r="A55" s="9" t="n">
        <v>0</v>
      </c>
      <c r="B55" s="9" t="n">
        <v>125000</v>
      </c>
      <c r="C55" s="10" t="n">
        <v>0</v>
      </c>
      <c r="D55" s="10" t="n">
        <f aca="false">C55+0.03</f>
        <v>0.03</v>
      </c>
      <c r="F55" s="9" t="n">
        <f aca="false">MAX(MIN(B55-A55, $B$6-A55), 0)</f>
        <v>125000</v>
      </c>
      <c r="G55" s="11" t="n">
        <f aca="false">$F55*C55</f>
        <v>0</v>
      </c>
      <c r="H55" s="11" t="n">
        <f aca="false">IF(F55&gt;=40000,$F55*D55,0)</f>
        <v>3750</v>
      </c>
    </row>
    <row r="56" customFormat="false" ht="12.8" hidden="false" customHeight="false" outlineLevel="0" collapsed="false">
      <c r="A56" s="9" t="n">
        <v>125000</v>
      </c>
      <c r="B56" s="9" t="n">
        <v>250000</v>
      </c>
      <c r="C56" s="10" t="n">
        <v>0.02</v>
      </c>
      <c r="D56" s="10" t="n">
        <f aca="false">C56+0.03</f>
        <v>0.05</v>
      </c>
      <c r="F56" s="9" t="n">
        <f aca="false">MAX(MIN(B56-A56, $B$6-A56), 0)</f>
        <v>75000</v>
      </c>
      <c r="G56" s="11" t="n">
        <f aca="false">$F56*C56</f>
        <v>1500</v>
      </c>
      <c r="H56" s="11" t="n">
        <f aca="false">IF(F56&gt;=40000,$F56*D56,0)</f>
        <v>3750</v>
      </c>
    </row>
    <row r="57" customFormat="false" ht="12.8" hidden="false" customHeight="false" outlineLevel="0" collapsed="false">
      <c r="A57" s="9" t="n">
        <v>250000</v>
      </c>
      <c r="B57" s="9" t="n">
        <v>925000</v>
      </c>
      <c r="C57" s="10" t="n">
        <v>0.05</v>
      </c>
      <c r="D57" s="10" t="n">
        <f aca="false">C57+0.03</f>
        <v>0.08</v>
      </c>
      <c r="F57" s="9" t="n">
        <f aca="false">MAX(MIN(B57-A57, $B$6-A57), 0)</f>
        <v>0</v>
      </c>
      <c r="G57" s="11" t="n">
        <f aca="false">$F57*C57</f>
        <v>0</v>
      </c>
      <c r="H57" s="11" t="n">
        <f aca="false">$F57*D57</f>
        <v>0</v>
      </c>
    </row>
    <row r="58" customFormat="false" ht="12.8" hidden="false" customHeight="false" outlineLevel="0" collapsed="false">
      <c r="A58" s="9" t="n">
        <v>925000</v>
      </c>
      <c r="B58" s="9" t="n">
        <v>1500000</v>
      </c>
      <c r="C58" s="10" t="n">
        <v>0.1</v>
      </c>
      <c r="D58" s="10" t="n">
        <f aca="false">C58+0.03</f>
        <v>0.13</v>
      </c>
      <c r="F58" s="9" t="n">
        <f aca="false">MAX(MIN(B58-A58, $B$6-A58), 0)</f>
        <v>0</v>
      </c>
      <c r="G58" s="11" t="n">
        <f aca="false">$F58*C58</f>
        <v>0</v>
      </c>
      <c r="H58" s="11" t="n">
        <f aca="false">$F58*D58</f>
        <v>0</v>
      </c>
    </row>
    <row r="59" customFormat="false" ht="12.8" hidden="false" customHeight="false" outlineLevel="0" collapsed="false">
      <c r="A59" s="9" t="n">
        <v>1500000</v>
      </c>
      <c r="B59" s="9"/>
      <c r="C59" s="10" t="n">
        <v>0.12</v>
      </c>
      <c r="D59" s="10" t="n">
        <f aca="false">C59+0.03</f>
        <v>0.15</v>
      </c>
      <c r="F59" s="9" t="n">
        <f aca="false">MAX($B$6-A59, 0)</f>
        <v>0</v>
      </c>
      <c r="G59" s="11" t="n">
        <f aca="false">$F59*C59</f>
        <v>0</v>
      </c>
      <c r="H59" s="11" t="n">
        <f aca="false">$F59*D59</f>
        <v>0</v>
      </c>
    </row>
    <row r="60" customFormat="false" ht="12.8" hidden="false" customHeight="false" outlineLevel="0" collapsed="false">
      <c r="F60" s="9"/>
      <c r="G60" s="9"/>
      <c r="H60" s="9"/>
    </row>
    <row r="61" customFormat="false" ht="12.8" hidden="false" customHeight="false" outlineLevel="0" collapsed="false">
      <c r="A61" s="3" t="s">
        <v>17</v>
      </c>
      <c r="F61" s="9"/>
      <c r="G61" s="9" t="n">
        <f aca="false">SUM(G55:G59)</f>
        <v>1500</v>
      </c>
      <c r="H61" s="9" t="n">
        <f aca="false">SUM(H55:H59)</f>
        <v>7500</v>
      </c>
    </row>
    <row r="64" customFormat="false" ht="12.8" hidden="false" customHeight="false" outlineLevel="0" collapsed="false">
      <c r="A64" s="3" t="s">
        <v>24</v>
      </c>
    </row>
    <row r="66" customFormat="false" ht="12.8" hidden="false" customHeight="false" outlineLevel="0" collapsed="false">
      <c r="A66" s="8" t="s">
        <v>10</v>
      </c>
      <c r="B66" s="8" t="s">
        <v>11</v>
      </c>
      <c r="C66" s="8" t="s">
        <v>12</v>
      </c>
      <c r="D66" s="8" t="s">
        <v>13</v>
      </c>
      <c r="F66" s="8" t="s">
        <v>14</v>
      </c>
      <c r="G66" s="8" t="s">
        <v>15</v>
      </c>
      <c r="H66" s="8" t="s">
        <v>16</v>
      </c>
    </row>
    <row r="67" customFormat="false" ht="12.8" hidden="false" customHeight="false" outlineLevel="0" collapsed="false">
      <c r="A67" s="9" t="n">
        <v>0</v>
      </c>
      <c r="B67" s="9" t="n">
        <v>145000</v>
      </c>
      <c r="C67" s="10" t="n">
        <v>0</v>
      </c>
      <c r="D67" s="10" t="n">
        <f aca="false">C67+0.04</f>
        <v>0.04</v>
      </c>
      <c r="F67" s="9" t="n">
        <f aca="false">MAX(MIN(B67-A67, $B$6-A67), 0)</f>
        <v>145000</v>
      </c>
      <c r="G67" s="11" t="n">
        <f aca="false">$F67*C67</f>
        <v>0</v>
      </c>
      <c r="H67" s="11" t="n">
        <f aca="false">IF(F67&gt;=40000,$F67*D67,0)</f>
        <v>5800</v>
      </c>
    </row>
    <row r="68" customFormat="false" ht="12.8" hidden="false" customHeight="false" outlineLevel="0" collapsed="false">
      <c r="A68" s="9" t="n">
        <v>145000</v>
      </c>
      <c r="B68" s="9" t="n">
        <v>250000</v>
      </c>
      <c r="C68" s="10" t="n">
        <v>0.02</v>
      </c>
      <c r="D68" s="10" t="n">
        <f aca="false">C68+0.04</f>
        <v>0.06</v>
      </c>
      <c r="F68" s="9" t="n">
        <f aca="false">MAX(MIN(B68-A68, $B$6-A68), 0)</f>
        <v>55000</v>
      </c>
      <c r="G68" s="11" t="n">
        <f aca="false">$F68*C68</f>
        <v>1100</v>
      </c>
      <c r="H68" s="11" t="n">
        <f aca="false">IF(F68&gt;=40000,$F68*D68,0)</f>
        <v>3300</v>
      </c>
    </row>
    <row r="69" customFormat="false" ht="12.8" hidden="false" customHeight="false" outlineLevel="0" collapsed="false">
      <c r="A69" s="9" t="n">
        <v>250000</v>
      </c>
      <c r="B69" s="9" t="n">
        <v>325000</v>
      </c>
      <c r="C69" s="10" t="n">
        <v>0.05</v>
      </c>
      <c r="D69" s="10" t="n">
        <f aca="false">C69+0.04</f>
        <v>0.09</v>
      </c>
      <c r="F69" s="9" t="n">
        <f aca="false">MAX(MIN(B69-A69, $B$6-A69), 0)</f>
        <v>0</v>
      </c>
      <c r="G69" s="11" t="n">
        <f aca="false">$F69*C69</f>
        <v>0</v>
      </c>
      <c r="H69" s="11" t="n">
        <f aca="false">$F69*D69</f>
        <v>0</v>
      </c>
    </row>
    <row r="70" customFormat="false" ht="12.8" hidden="false" customHeight="false" outlineLevel="0" collapsed="false">
      <c r="A70" s="9" t="n">
        <v>325000</v>
      </c>
      <c r="B70" s="9" t="n">
        <v>750000</v>
      </c>
      <c r="C70" s="10" t="n">
        <v>0.1</v>
      </c>
      <c r="D70" s="10" t="n">
        <f aca="false">C70+0.04</f>
        <v>0.14</v>
      </c>
      <c r="F70" s="9" t="n">
        <f aca="false">MAX(MIN(B70-A70, $B$6-A70), 0)</f>
        <v>0</v>
      </c>
      <c r="G70" s="11" t="n">
        <f aca="false">$F70*C70</f>
        <v>0</v>
      </c>
      <c r="H70" s="11" t="n">
        <f aca="false">$F70*D70</f>
        <v>0</v>
      </c>
    </row>
    <row r="71" customFormat="false" ht="12.8" hidden="false" customHeight="false" outlineLevel="0" collapsed="false">
      <c r="A71" s="9" t="n">
        <v>750000</v>
      </c>
      <c r="B71" s="9"/>
      <c r="C71" s="10" t="n">
        <v>0.12</v>
      </c>
      <c r="D71" s="10" t="n">
        <f aca="false">C71+0.04</f>
        <v>0.16</v>
      </c>
      <c r="F71" s="9" t="n">
        <f aca="false">MAX($B$6-A71, 0)</f>
        <v>0</v>
      </c>
      <c r="G71" s="11" t="n">
        <f aca="false">$F71*C71</f>
        <v>0</v>
      </c>
      <c r="H71" s="11" t="n">
        <f aca="false">$F71*D71</f>
        <v>0</v>
      </c>
    </row>
    <row r="72" customFormat="false" ht="12.8" hidden="false" customHeight="false" outlineLevel="0" collapsed="false">
      <c r="F72" s="9"/>
      <c r="G72" s="9"/>
      <c r="H72" s="9"/>
    </row>
    <row r="73" customFormat="false" ht="12.8" hidden="false" customHeight="false" outlineLevel="0" collapsed="false">
      <c r="A73" s="3" t="s">
        <v>19</v>
      </c>
      <c r="F73" s="9"/>
      <c r="G73" s="9" t="n">
        <f aca="false">SUM(G67:G71)</f>
        <v>1100</v>
      </c>
      <c r="H73" s="9" t="n">
        <f aca="false">SUM(H67:H71)</f>
        <v>9100</v>
      </c>
    </row>
    <row r="76" customFormat="false" ht="12.8" hidden="false" customHeight="false" outlineLevel="0" collapsed="false">
      <c r="A76" s="3" t="s">
        <v>25</v>
      </c>
    </row>
    <row r="78" customFormat="false" ht="12.8" hidden="false" customHeight="false" outlineLevel="0" collapsed="false">
      <c r="A78" s="8" t="s">
        <v>10</v>
      </c>
      <c r="B78" s="8" t="s">
        <v>11</v>
      </c>
      <c r="C78" s="8" t="s">
        <v>12</v>
      </c>
      <c r="D78" s="8" t="s">
        <v>13</v>
      </c>
      <c r="F78" s="8" t="s">
        <v>14</v>
      </c>
      <c r="G78" s="8" t="s">
        <v>15</v>
      </c>
      <c r="H78" s="8" t="s">
        <v>16</v>
      </c>
    </row>
    <row r="79" customFormat="false" ht="12.8" hidden="false" customHeight="false" outlineLevel="0" collapsed="false">
      <c r="A79" s="9" t="n">
        <v>0</v>
      </c>
      <c r="B79" s="9" t="n">
        <v>180000</v>
      </c>
      <c r="C79" s="10" t="n">
        <v>0</v>
      </c>
      <c r="D79" s="10" t="n">
        <f aca="false">C79+0.03</f>
        <v>0.03</v>
      </c>
      <c r="F79" s="9" t="n">
        <f aca="false">MAX(MIN(B79-A79, $B$6-A79), 0)</f>
        <v>180000</v>
      </c>
      <c r="G79" s="11" t="n">
        <f aca="false">$F79*C79</f>
        <v>0</v>
      </c>
      <c r="H79" s="11" t="n">
        <f aca="false">IF(F79&gt;=40000,$F79*D79,0)</f>
        <v>5400</v>
      </c>
    </row>
    <row r="80" customFormat="false" ht="12.8" hidden="false" customHeight="false" outlineLevel="0" collapsed="false">
      <c r="A80" s="9" t="n">
        <v>180000</v>
      </c>
      <c r="B80" s="9" t="n">
        <v>250000</v>
      </c>
      <c r="C80" s="10" t="n">
        <v>0.035</v>
      </c>
      <c r="D80" s="10" t="n">
        <f aca="false">C80+0.03</f>
        <v>0.065</v>
      </c>
      <c r="F80" s="9" t="n">
        <f aca="false">MAX(MIN(B80-A80, $B$6-A80), 0)</f>
        <v>20000</v>
      </c>
      <c r="G80" s="11" t="n">
        <f aca="false">$F80*C80</f>
        <v>700</v>
      </c>
      <c r="H80" s="11" t="n">
        <f aca="false">$F80*D80</f>
        <v>1300</v>
      </c>
    </row>
    <row r="81" customFormat="false" ht="12.8" hidden="false" customHeight="false" outlineLevel="0" collapsed="false">
      <c r="A81" s="9" t="n">
        <v>250000</v>
      </c>
      <c r="B81" s="9" t="n">
        <v>400000</v>
      </c>
      <c r="C81" s="10" t="n">
        <v>0.05</v>
      </c>
      <c r="D81" s="10" t="n">
        <f aca="false">C81+0.03</f>
        <v>0.08</v>
      </c>
      <c r="F81" s="9" t="n">
        <f aca="false">MAX(MIN(B81-A81, $B$6-A81), 0)</f>
        <v>0</v>
      </c>
      <c r="G81" s="11" t="n">
        <f aca="false">$F81*C81</f>
        <v>0</v>
      </c>
      <c r="H81" s="11" t="n">
        <f aca="false">$F81*D81</f>
        <v>0</v>
      </c>
    </row>
    <row r="82" customFormat="false" ht="12.8" hidden="false" customHeight="false" outlineLevel="0" collapsed="false">
      <c r="A82" s="9" t="n">
        <v>400000</v>
      </c>
      <c r="B82" s="9" t="n">
        <v>750000</v>
      </c>
      <c r="C82" s="10" t="n">
        <v>0.075</v>
      </c>
      <c r="D82" s="10" t="n">
        <f aca="false">C82+0.03</f>
        <v>0.105</v>
      </c>
      <c r="F82" s="9" t="n">
        <f aca="false">MAX(MIN(B82-A82, $B$6-A82), 0)</f>
        <v>0</v>
      </c>
      <c r="G82" s="11" t="n">
        <f aca="false">$F82*C82</f>
        <v>0</v>
      </c>
      <c r="H82" s="11" t="n">
        <f aca="false">$F82*D82</f>
        <v>0</v>
      </c>
    </row>
    <row r="83" customFormat="false" ht="12.8" hidden="false" customHeight="false" outlineLevel="0" collapsed="false">
      <c r="A83" s="9" t="n">
        <v>750000</v>
      </c>
      <c r="B83" s="9" t="n">
        <v>1500000</v>
      </c>
      <c r="C83" s="10" t="n">
        <v>0.1</v>
      </c>
      <c r="D83" s="10" t="n">
        <f aca="false">C83+0.03</f>
        <v>0.13</v>
      </c>
      <c r="F83" s="9" t="n">
        <f aca="false">MAX(MIN(B83-A83, $B$6-A83), 0)</f>
        <v>0</v>
      </c>
      <c r="G83" s="11" t="n">
        <f aca="false">$F83*C83</f>
        <v>0</v>
      </c>
      <c r="H83" s="11" t="n">
        <f aca="false">$F83*D83</f>
        <v>0</v>
      </c>
    </row>
    <row r="84" customFormat="false" ht="12.8" hidden="false" customHeight="false" outlineLevel="0" collapsed="false">
      <c r="A84" s="9" t="n">
        <v>1500000</v>
      </c>
      <c r="B84" s="9"/>
      <c r="C84" s="10" t="n">
        <v>0.12</v>
      </c>
      <c r="D84" s="10" t="n">
        <f aca="false">C84+0.03</f>
        <v>0.15</v>
      </c>
      <c r="F84" s="9" t="n">
        <f aca="false">MAX($B$6-A84, 0)</f>
        <v>0</v>
      </c>
      <c r="G84" s="11" t="n">
        <f aca="false">$F84*C84</f>
        <v>0</v>
      </c>
      <c r="H84" s="11" t="n">
        <f aca="false">$F84*D84</f>
        <v>0</v>
      </c>
    </row>
    <row r="85" customFormat="false" ht="12.8" hidden="false" customHeight="false" outlineLevel="0" collapsed="false">
      <c r="F85" s="9"/>
      <c r="G85" s="9"/>
      <c r="H85" s="9"/>
    </row>
    <row r="86" customFormat="false" ht="12.8" hidden="false" customHeight="false" outlineLevel="0" collapsed="false">
      <c r="A86" s="3" t="s">
        <v>21</v>
      </c>
      <c r="F86" s="9"/>
      <c r="G86" s="9" t="n">
        <f aca="false">SUM(G79:G84)</f>
        <v>700</v>
      </c>
      <c r="H86" s="9" t="n">
        <f aca="false">SUM(H79:H84)</f>
        <v>6700</v>
      </c>
    </row>
  </sheetData>
  <mergeCells count="1">
    <mergeCell ref="G12:H12"/>
  </mergeCells>
  <hyperlinks>
    <hyperlink ref="A2" r:id="rId1" display="Click here for a free and up to date SDLT, LBTT and LTT spreadsheet."/>
    <hyperlink ref="A8" r:id="rId2" display="Try the free PaTMa buy-to-let profit calculator here."/>
    <hyperlink ref="A10" r:id="rId3" display="Read more about the July 2020 stamp duty reductions here."/>
    <hyperlink ref="G12" r:id="rId4" display="https://www.patma.co.uk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5559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2017-09-20T13:46:57Z</dcterms:created>
  <dc:creator/>
  <dc:description>Residential property stamp duty calculator, UK from 8th July 2020.</dc:description>
  <dc:language>en-GB</dc:language>
  <cp:lastModifiedBy/>
  <dcterms:modified xsi:type="dcterms:W3CDTF">2021-06-19T13:22:54Z</dcterms:modified>
  <cp:revision>11</cp:revision>
  <dc:subject/>
  <dc:title>Stamp Duty Calculator</dc:title>
</cp:coreProperties>
</file>