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<sst xmlns="http://schemas.openxmlformats.org/spreadsheetml/2006/main" count="37" uniqueCount="36">
  <si>
    <t xml:space="preserve">Quick buy-to-let deal analyser spreadsheet</t>
  </si>
  <si>
    <t xml:space="preserve">Instructions:</t>
  </si>
  <si>
    <t xml:space="preserve">* Enter your deal numbers in the green cells</t>
  </si>
  <si>
    <t xml:space="preserve">* Optionally adjust the values in the yellow cells, to better fit your situation</t>
  </si>
  <si>
    <t xml:space="preserve">* View your results and decide if your deal stacks</t>
  </si>
  <si>
    <t xml:space="preserve">Create a free PaTMa account…</t>
  </si>
  <si>
    <t xml:space="preserve">https://www.patma.co.uk/property-prospector/</t>
  </si>
  <si>
    <t xml:space="preserve">...to compare multiple deals and adjust more details.</t>
  </si>
  <si>
    <t xml:space="preserve">https://www.patma.co.uk/</t>
  </si>
  <si>
    <t xml:space="preserve">Cash available</t>
  </si>
  <si>
    <t xml:space="preserve">Stamp duty (SDLT with second home)</t>
  </si>
  <si>
    <t xml:space="preserve">Purchase price</t>
  </si>
  <si>
    <t xml:space="preserve">Deposit</t>
  </si>
  <si>
    <t xml:space="preserve">Repair cost</t>
  </si>
  <si>
    <t xml:space="preserve">Repair costs</t>
  </si>
  <si>
    <t xml:space="preserve">Fees</t>
  </si>
  <si>
    <t xml:space="preserve">Forecast rent (per month)</t>
  </si>
  <si>
    <t xml:space="preserve">Total investment</t>
  </si>
  <si>
    <t xml:space="preserve">Legal fees</t>
  </si>
  <si>
    <t xml:space="preserve">Mortgage fees</t>
  </si>
  <si>
    <t xml:space="preserve">Mortgage rate</t>
  </si>
  <si>
    <t xml:space="preserve">Mortgage</t>
  </si>
  <si>
    <t xml:space="preserve">Max LTV</t>
  </si>
  <si>
    <t xml:space="preserve">LTV</t>
  </si>
  <si>
    <t xml:space="preserve">Rental cover required</t>
  </si>
  <si>
    <t xml:space="preserve">Rental cover</t>
  </si>
  <si>
    <t xml:space="preserve">Stress rate</t>
  </si>
  <si>
    <t xml:space="preserve">Rent (per month)</t>
  </si>
  <si>
    <t xml:space="preserve">Mortgage interest (per month)</t>
  </si>
  <si>
    <t xml:space="preserve">Use PaTMa Prospector to customise expenses.</t>
  </si>
  <si>
    <t xml:space="preserve">Expenses (per month, estimated)</t>
  </si>
  <si>
    <t xml:space="preserve">Profit per month</t>
  </si>
  <si>
    <t xml:space="preserve">ROI</t>
  </si>
  <si>
    <t xml:space="preserve">Yield</t>
  </si>
  <si>
    <t xml:space="preserve">Notes</t>
  </si>
  <si>
    <t xml:space="preserve">* Updated for 1st April 2025 SDLT rates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</si>
</sst>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£-809]#,##0.00;[RED]\-[$£-809]#,##0.00"/>
    <numFmt numFmtId="166" formatCode="0.00%"/>
    <numFmt numFmtId="167" formatCode="0%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C9211E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DEB3D"/>
        <bgColor rgb="FF33CCCC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61560</xdr:colOff>
      <xdr:row>0</xdr:row>
      <xdr:rowOff>103680</xdr:rowOff>
    </xdr:from>
    <xdr:to>
      <xdr:col>5</xdr:col>
      <xdr:colOff>721440</xdr:colOff>
      <xdr:row>6</xdr:row>
      <xdr:rowOff>64440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6262920" y="103680"/>
          <a:ext cx="1926720" cy="9939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patma.co.uk/property-prospector/" TargetMode="External"/><Relationship Id="rId2" Type="http://schemas.openxmlformats.org/officeDocument/2006/relationships/hyperlink" Target="https://www.patma.co.uk/" TargetMode="External"/><Relationship Id="rId3" Type="http://schemas.openxmlformats.org/officeDocument/2006/relationships/hyperlink" Target="https://www.patma.co.uk/property-prospector/" TargetMode="External"/><Relationship Id="rId4" Type="http://schemas.openxmlformats.org/officeDocument/2006/relationships/hyperlink" Target="https://www.patma.co.uk/property-prospector/" TargetMode="External"/><Relationship Id="rId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11.625" defaultRowHeight="12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15.61"/>
    <col collapsed="false" customWidth="true" hidden="false" outlineLevel="0" max="4" min="4" style="1" width="34.32"/>
    <col collapsed="false" customWidth="true" hidden="false" outlineLevel="0" max="5" min="5" style="1" width="17.97"/>
  </cols>
  <sheetData>
    <row r="1" customFormat="false" ht="17.35" hidden="false" customHeight="false" outlineLevel="0" collapsed="false">
      <c r="A1" s="2" t="s">
        <v>0</v>
      </c>
    </row>
    <row r="3" customFormat="false" ht="12.8" hidden="false" customHeight="false" outlineLevel="0" collapsed="false">
      <c r="A3" s="3" t="s">
        <v>1</v>
      </c>
    </row>
    <row r="4" customFormat="false" ht="12.8" hidden="false" customHeight="false" outlineLevel="0" collapsed="false">
      <c r="A4" s="1" t="s">
        <v>2</v>
      </c>
    </row>
    <row r="5" customFormat="false" ht="12.8" hidden="false" customHeight="false" outlineLevel="0" collapsed="false">
      <c r="A5" s="1" t="s">
        <v>3</v>
      </c>
    </row>
    <row r="6" customFormat="false" ht="12.8" hidden="false" customHeight="false" outlineLevel="0" collapsed="false">
      <c r="A6" s="1" t="s">
        <v>4</v>
      </c>
    </row>
    <row r="8" customFormat="false" ht="12.8" hidden="false" customHeight="false" outlineLevel="0" collapsed="false">
      <c r="A8" s="1" t="s">
        <v>5</v>
      </c>
      <c r="B8" s="4" t="s">
        <v>6</v>
      </c>
    </row>
    <row r="9" customFormat="false" ht="12.8" hidden="false" customHeight="false" outlineLevel="0" collapsed="false">
      <c r="A9" s="1" t="s">
        <v>7</v>
      </c>
      <c r="E9" s="5" t="s">
        <v>8</v>
      </c>
      <c r="F9" s="5"/>
    </row>
    <row r="13" customFormat="false" ht="12.8" hidden="false" customHeight="false" outlineLevel="0" collapsed="false">
      <c r="A13" s="1" t="s">
        <v>9</v>
      </c>
      <c r="B13" s="6"/>
      <c r="D13" s="7" t="s">
        <v>10</v>
      </c>
      <c r="E13" s="8" t="n">
        <f aca="false">SUMPRODUCT(--($B$14&gt;{125000,250000,925000,1500000}), ($B$14-{125000,250000,925000,1500000}), {0.02,0.03,0.05,0.02})+IF($B$14&gt;=40000,$B$14*0.05,0)</f>
        <v>0</v>
      </c>
    </row>
    <row r="14" customFormat="false" ht="12.8" hidden="false" customHeight="false" outlineLevel="0" collapsed="false">
      <c r="A14" s="1" t="s">
        <v>11</v>
      </c>
      <c r="B14" s="6"/>
      <c r="D14" s="1" t="s">
        <v>12</v>
      </c>
      <c r="E14" s="8" t="n">
        <f aca="false">IF(B14&gt;0,MIN(B13-B15-B19-B20-E13,B14),0)</f>
        <v>0</v>
      </c>
    </row>
    <row r="15" customFormat="false" ht="12.8" hidden="false" customHeight="false" outlineLevel="0" collapsed="false">
      <c r="A15" s="1" t="s">
        <v>13</v>
      </c>
      <c r="B15" s="6"/>
      <c r="D15" s="1" t="s">
        <v>14</v>
      </c>
      <c r="E15" s="8" t="n">
        <f aca="false">B15</f>
        <v>0</v>
      </c>
    </row>
    <row r="16" customFormat="false" ht="12.8" hidden="false" customHeight="false" outlineLevel="0" collapsed="false">
      <c r="D16" s="1" t="s">
        <v>15</v>
      </c>
      <c r="E16" s="8" t="n">
        <f aca="false">SUM(B19:B20)</f>
        <v>3000</v>
      </c>
    </row>
    <row r="17" customFormat="false" ht="12.8" hidden="false" customHeight="false" outlineLevel="0" collapsed="false">
      <c r="A17" s="1" t="s">
        <v>16</v>
      </c>
      <c r="B17" s="6"/>
    </row>
    <row r="18" customFormat="false" ht="12.8" hidden="false" customHeight="false" outlineLevel="0" collapsed="false">
      <c r="D18" s="1" t="s">
        <v>17</v>
      </c>
      <c r="E18" s="8" t="n">
        <f aca="false">SUM(E13:E17)</f>
        <v>3000</v>
      </c>
    </row>
    <row r="19" customFormat="false" ht="12.8" hidden="false" customHeight="false" outlineLevel="0" collapsed="false">
      <c r="A19" s="1" t="s">
        <v>18</v>
      </c>
      <c r="B19" s="9" t="n">
        <v>1000</v>
      </c>
    </row>
    <row r="20" customFormat="false" ht="12.8" hidden="false" customHeight="false" outlineLevel="0" collapsed="false">
      <c r="A20" s="1" t="s">
        <v>19</v>
      </c>
      <c r="B20" s="9" t="n">
        <v>2000</v>
      </c>
    </row>
    <row r="21" customFormat="false" ht="12.8" hidden="false" customHeight="false" outlineLevel="0" collapsed="false">
      <c r="A21" s="1" t="s">
        <v>20</v>
      </c>
      <c r="B21" s="10" t="n">
        <v>0.05</v>
      </c>
      <c r="D21" s="1" t="s">
        <v>21</v>
      </c>
      <c r="E21" s="8" t="n">
        <f aca="false">B14-E14</f>
        <v>0</v>
      </c>
    </row>
    <row r="22" customFormat="false" ht="12.8" hidden="false" customHeight="false" outlineLevel="0" collapsed="false">
      <c r="A22" s="1" t="s">
        <v>22</v>
      </c>
      <c r="B22" s="11" t="n">
        <v>0.75</v>
      </c>
      <c r="D22" s="1" t="s">
        <v>23</v>
      </c>
      <c r="E22" s="12" t="n">
        <f aca="false">IF(B14=0,0,E21/B14)</f>
        <v>0</v>
      </c>
      <c r="F22" s="13" t="str">
        <f aca="false">IF(E22&gt;B22,"TOO HIGH","")</f>
        <v/>
      </c>
    </row>
    <row r="23" customFormat="false" ht="12.8" hidden="false" customHeight="false" outlineLevel="0" collapsed="false">
      <c r="A23" s="1" t="s">
        <v>24</v>
      </c>
      <c r="B23" s="11" t="n">
        <v>1.5</v>
      </c>
      <c r="D23" s="1" t="s">
        <v>25</v>
      </c>
      <c r="E23" s="12" t="n">
        <f aca="false">IF(E21&gt;0,(B17/(E21*B24/12)),0)</f>
        <v>0</v>
      </c>
      <c r="F23" s="13" t="str">
        <f aca="false">IF(E21&gt;0,IF(E23&lt;B23,"TOO LOW",""),"")</f>
        <v/>
      </c>
    </row>
    <row r="24" customFormat="false" ht="12.8" hidden="false" customHeight="false" outlineLevel="0" collapsed="false">
      <c r="A24" s="1" t="s">
        <v>26</v>
      </c>
      <c r="B24" s="10" t="n">
        <v>0.08</v>
      </c>
    </row>
    <row r="26" customFormat="false" ht="12.8" hidden="false" customHeight="false" outlineLevel="0" collapsed="false">
      <c r="D26" s="1" t="s">
        <v>27</v>
      </c>
      <c r="E26" s="8" t="n">
        <f aca="false">B17</f>
        <v>0</v>
      </c>
    </row>
    <row r="27" customFormat="false" ht="12.8" hidden="false" customHeight="false" outlineLevel="0" collapsed="false">
      <c r="D27" s="1" t="s">
        <v>28</v>
      </c>
      <c r="E27" s="8" t="n">
        <f aca="false">E21*B21/12</f>
        <v>0</v>
      </c>
    </row>
    <row r="28" customFormat="false" ht="12.8" hidden="false" customHeight="false" outlineLevel="0" collapsed="false">
      <c r="A28" s="4" t="s">
        <v>29</v>
      </c>
      <c r="D28" s="1" t="s">
        <v>30</v>
      </c>
      <c r="E28" s="8" t="n">
        <f aca="false">E26*0.15</f>
        <v>0</v>
      </c>
    </row>
    <row r="29" customFormat="false" ht="12.8" hidden="false" customHeight="false" outlineLevel="0" collapsed="false">
      <c r="A29" s="4" t="s">
        <v>6</v>
      </c>
    </row>
    <row r="30" customFormat="false" ht="12.8" hidden="false" customHeight="false" outlineLevel="0" collapsed="false">
      <c r="D30" s="3" t="s">
        <v>31</v>
      </c>
      <c r="E30" s="14" t="n">
        <f aca="false">E26-SUM(E27:E29)</f>
        <v>0</v>
      </c>
    </row>
    <row r="31" customFormat="false" ht="12.8" hidden="false" customHeight="false" outlineLevel="0" collapsed="false">
      <c r="D31" s="3" t="s">
        <v>32</v>
      </c>
      <c r="E31" s="15" t="n">
        <f aca="false">(E30*12)/E18</f>
        <v>0</v>
      </c>
    </row>
    <row r="33" customFormat="false" ht="12.8" hidden="false" customHeight="false" outlineLevel="0" collapsed="false">
      <c r="D33" s="7" t="s">
        <v>33</v>
      </c>
      <c r="E33" s="12" t="n">
        <f aca="false">IF(B14&gt;0,(B17*12)/B14,0)</f>
        <v>0</v>
      </c>
    </row>
    <row r="36" customFormat="false" ht="12.8" hidden="false" customHeight="false" outlineLevel="0" collapsed="false">
      <c r="A36" s="3" t="s">
        <v>34</v>
      </c>
    </row>
    <row r="37" customFormat="false" ht="12.8" hidden="false" customHeight="false" outlineLevel="0" collapsed="false">
      <c r="A37" s="1" t="s">
        <v>35</v>
      </c>
    </row>
  </sheetData>
  <mergeCells count="1">
    <mergeCell ref="E9:F9"/>
  </mergeCells>
  <hyperlinks>
    <hyperlink ref="B8" r:id="rId1" display="https://www.patma.co.uk/property-prospector/"/>
    <hyperlink ref="E9" r:id="rId2" display="https://www.patma.co.uk/"/>
    <hyperlink ref="A28" r:id="rId3" display="Use PaTMa Prospector to customise expenses."/>
    <hyperlink ref="A29" r:id="rId4" display="https://www.patma.co.uk/property-prospector/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3040</TotalTime>
  <Application>LibreOffice/24.8.5.2$Linux_X86_64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2020-09-26T10:14:18Z</dcterms:created>
  <dc:creator/>
  <dc:description/>
  <dc:language>en-GB</dc:language>
  <cp:lastModifiedBy/>
  <dcterms:modified xsi:type="dcterms:W3CDTF">2025-03-14T20:34:38Z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